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70" windowHeight="9825" activeTab="1"/>
  </bookViews>
  <sheets>
    <sheet name="Acrolein-Idling Emissions Data" sheetId="1" r:id="rId1"/>
    <sheet name="Acrolein-Model Res-IdlingTrains" sheetId="2" r:id="rId2"/>
  </sheets>
  <definedNames/>
  <calcPr fullCalcOnLoad="1"/>
</workbook>
</file>

<file path=xl/sharedStrings.xml><?xml version="1.0" encoding="utf-8"?>
<sst xmlns="http://schemas.openxmlformats.org/spreadsheetml/2006/main" count="62" uniqueCount="57">
  <si>
    <t>File Name</t>
  </si>
  <si>
    <t>X</t>
  </si>
  <si>
    <t>Y</t>
  </si>
  <si>
    <r>
      <t>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</si>
  <si>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(m)</t>
  </si>
  <si>
    <t>Run #</t>
  </si>
  <si>
    <t>Max Result</t>
  </si>
  <si>
    <t>Distance From Train</t>
  </si>
  <si>
    <t>(ft)</t>
  </si>
  <si>
    <t>NCRA_SR03-300_Acrolein_IDLE_ANN</t>
  </si>
  <si>
    <t>NCRA_SR03-300_Acrolein_IDLE_1-hr</t>
  </si>
  <si>
    <t>REL</t>
  </si>
  <si>
    <t>1a</t>
  </si>
  <si>
    <t>2a</t>
  </si>
  <si>
    <t>Averaging Time</t>
  </si>
  <si>
    <t>Annual</t>
  </si>
  <si>
    <t>HI</t>
  </si>
  <si>
    <t>(unitless)</t>
  </si>
  <si>
    <t>1-hr</t>
  </si>
  <si>
    <t>Exhaust Temp</t>
  </si>
  <si>
    <t>F</t>
  </si>
  <si>
    <t>Stack Diameter</t>
  </si>
  <si>
    <t>in</t>
  </si>
  <si>
    <t>Height</t>
  </si>
  <si>
    <t>ft</t>
  </si>
  <si>
    <t>Flow Rate</t>
  </si>
  <si>
    <t>cfm</t>
  </si>
  <si>
    <t>at</t>
  </si>
  <si>
    <t>RPM</t>
  </si>
  <si>
    <t>Idle Flow Rate</t>
  </si>
  <si>
    <t>g/bhp-hr</t>
  </si>
  <si>
    <t>Idle Power</t>
  </si>
  <si>
    <t>bhp</t>
  </si>
  <si>
    <t>Idle Time/pass</t>
  </si>
  <si>
    <t>min</t>
  </si>
  <si>
    <t>pass/hr</t>
  </si>
  <si>
    <t>hypothetical maximum for 3 trains</t>
  </si>
  <si>
    <t>Pass/day-train (at one siding location)</t>
  </si>
  <si>
    <t>each way of travel</t>
  </si>
  <si>
    <t>trains/day</t>
  </si>
  <si>
    <t>round trip</t>
  </si>
  <si>
    <t>daily idle hrs</t>
  </si>
  <si>
    <t>hrs/day</t>
  </si>
  <si>
    <t>day/yr</t>
  </si>
  <si>
    <t>at 6 days/week</t>
  </si>
  <si>
    <t>annual idling time</t>
  </si>
  <si>
    <t>idle hr/yr</t>
  </si>
  <si>
    <t>Acrolein Idling Emissions (annual basis)</t>
  </si>
  <si>
    <t>g/s (annualized)</t>
  </si>
  <si>
    <t>Acrolein Idling Emissions (hourly basis)</t>
  </si>
  <si>
    <t>g/s (1-hr)</t>
  </si>
  <si>
    <t>Notes:</t>
  </si>
  <si>
    <t>2)  The maximum emissions at a single location occurs between Lombard and Santa Rosa were there is a maximum of overlapping operations (trains 2, 3, &amp; 4)</t>
  </si>
  <si>
    <r>
      <t>Acrolein Emission Rate</t>
    </r>
    <r>
      <rPr>
        <vertAlign val="superscript"/>
        <sz val="10"/>
        <rFont val="Arial"/>
        <family val="2"/>
      </rPr>
      <t>1</t>
    </r>
  </si>
  <si>
    <r>
      <t>3)  Totals (g/s-m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are based on a 450 m by 9 m area that is used for modeling the concentrations as an area source (approximately 1/4 mile of track).</t>
    </r>
  </si>
  <si>
    <t>1)  Acrolein emission rate based on U.S. Environmental Protection Agency. Documentation For Aircraft, Commercial Marine Vessel, Locomotive, and Other Nonroad Components of the National Emissions Inventory, Volume I - Methodology. Emission Factor and Inventory Group, Emissions Monitoring and analysis Division.  November 11, 2002. (ftp://ftp.epa.gov/EmisInventory/draftnei99ver3/haps/documentation/nonroad/)</t>
  </si>
  <si>
    <t xml:space="preserve">As provided in the National Emissions Inventory, acrolein is 0.3% of the VOC emissions.   The VOC emission rate for the N-ViroMotive locomotive engine set is 0.06 g/bhp-hr.  Therefore, an emission rate for acrolein is caculated as 0.003 x 0.06 g/bhp-hr = 0.00018 g-bhp-hr.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</si>
</sst>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000"/>
    <numFmt numFmtId="167" formatCode="0.000000"/>
    <numFmt numFmtId="168" formatCode="0.0000"/>
    <numFmt numFmtId="169" formatCode="0.0"/>
    <numFmt numFmtId="170" formatCode="0.000000000"/>
    <numFmt numFmtId="171" formatCode="0.00000000"/>
    <numFmt numFmtId="172" formatCode="#,##0.0000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  <numFmt numFmtId="178" formatCode="0.0E+00"/>
    <numFmt numFmtId="179" formatCode="0E+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workbookViewId="0" topLeftCell="A1">
      <selection activeCell="B25" sqref="B25"/>
    </sheetView>
  </sheetViews>
  <sheetFormatPr defaultColWidth="9.140625" defaultRowHeight="12.75"/>
  <cols>
    <col min="2" max="2" width="31.140625" style="0" customWidth="1"/>
    <col min="3" max="3" width="10.28125" style="0" customWidth="1"/>
  </cols>
  <sheetData>
    <row r="2" spans="2:4" ht="12.75">
      <c r="B2" t="s">
        <v>19</v>
      </c>
      <c r="C2">
        <v>885</v>
      </c>
      <c r="D2" t="s">
        <v>20</v>
      </c>
    </row>
    <row r="3" spans="2:4" ht="12.75">
      <c r="B3" t="s">
        <v>21</v>
      </c>
      <c r="C3">
        <v>8</v>
      </c>
      <c r="D3" t="s">
        <v>22</v>
      </c>
    </row>
    <row r="4" spans="2:4" ht="12.75">
      <c r="B4" t="s">
        <v>23</v>
      </c>
      <c r="C4">
        <v>16.25</v>
      </c>
      <c r="D4" t="s">
        <v>24</v>
      </c>
    </row>
    <row r="5" spans="2:7" ht="12.75">
      <c r="B5" t="s">
        <v>25</v>
      </c>
      <c r="C5">
        <v>4410</v>
      </c>
      <c r="D5" t="s">
        <v>26</v>
      </c>
      <c r="E5" t="s">
        <v>27</v>
      </c>
      <c r="F5">
        <v>1800</v>
      </c>
      <c r="G5" t="s">
        <v>28</v>
      </c>
    </row>
    <row r="6" spans="2:7" ht="12.75">
      <c r="B6" t="s">
        <v>29</v>
      </c>
      <c r="C6">
        <f>F6*C5/F5</f>
        <v>1960</v>
      </c>
      <c r="D6" t="s">
        <v>26</v>
      </c>
      <c r="E6" t="s">
        <v>27</v>
      </c>
      <c r="F6">
        <v>800</v>
      </c>
      <c r="G6" t="s">
        <v>28</v>
      </c>
    </row>
    <row r="7" spans="2:4" ht="14.25">
      <c r="B7" t="s">
        <v>53</v>
      </c>
      <c r="C7">
        <f>0.003*0.06</f>
        <v>0.00017999999999999998</v>
      </c>
      <c r="D7" t="s">
        <v>30</v>
      </c>
    </row>
    <row r="8" spans="2:4" ht="12.75">
      <c r="B8" t="s">
        <v>31</v>
      </c>
      <c r="C8">
        <v>67</v>
      </c>
      <c r="D8" t="s">
        <v>32</v>
      </c>
    </row>
    <row r="9" spans="2:4" ht="12.75">
      <c r="B9" t="s">
        <v>33</v>
      </c>
      <c r="C9">
        <v>15</v>
      </c>
      <c r="D9" t="s">
        <v>34</v>
      </c>
    </row>
    <row r="10" spans="2:4" ht="12.75">
      <c r="B10" t="s">
        <v>35</v>
      </c>
      <c r="C10">
        <v>3</v>
      </c>
      <c r="D10" t="s">
        <v>36</v>
      </c>
    </row>
    <row r="11" spans="2:4" ht="12.75">
      <c r="B11" t="s">
        <v>37</v>
      </c>
      <c r="C11">
        <v>1</v>
      </c>
      <c r="D11" t="s">
        <v>38</v>
      </c>
    </row>
    <row r="12" spans="2:4" ht="12.75">
      <c r="B12" t="s">
        <v>39</v>
      </c>
      <c r="C12">
        <v>6</v>
      </c>
      <c r="D12" t="s">
        <v>40</v>
      </c>
    </row>
    <row r="13" spans="2:4" ht="12.75">
      <c r="B13" t="s">
        <v>41</v>
      </c>
      <c r="C13">
        <f>C11*C12*C9/60</f>
        <v>1.5</v>
      </c>
      <c r="D13" t="s">
        <v>42</v>
      </c>
    </row>
    <row r="14" spans="2:4" ht="12.75">
      <c r="B14" t="s">
        <v>43</v>
      </c>
      <c r="C14">
        <v>312</v>
      </c>
      <c r="D14" t="s">
        <v>44</v>
      </c>
    </row>
    <row r="15" spans="2:4" ht="12.75">
      <c r="B15" t="s">
        <v>45</v>
      </c>
      <c r="C15">
        <f>C14*C13</f>
        <v>468</v>
      </c>
      <c r="D15" t="s">
        <v>46</v>
      </c>
    </row>
    <row r="16" spans="2:4" ht="12.75">
      <c r="B16" t="s">
        <v>47</v>
      </c>
      <c r="C16">
        <f>C7*C8*C15/8760/3600</f>
        <v>1.7897260273972603E-07</v>
      </c>
      <c r="D16" t="s">
        <v>48</v>
      </c>
    </row>
    <row r="17" spans="2:4" ht="12.75">
      <c r="B17" t="s">
        <v>49</v>
      </c>
      <c r="C17" s="6">
        <f>C7*C8*C9/60/3600</f>
        <v>8.374999999999999E-07</v>
      </c>
      <c r="D17" t="s">
        <v>50</v>
      </c>
    </row>
    <row r="18" ht="12.75">
      <c r="C18" s="6"/>
    </row>
    <row r="19" ht="12.75">
      <c r="B19" t="s">
        <v>51</v>
      </c>
    </row>
    <row r="20" spans="2:16" ht="39" customHeight="1">
      <c r="B20" s="7" t="s">
        <v>55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2:16" ht="24.75" customHeight="1">
      <c r="B21" s="8" t="s">
        <v>56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ht="12.75">
      <c r="B22" t="s">
        <v>52</v>
      </c>
    </row>
    <row r="23" ht="14.25">
      <c r="B23" t="s">
        <v>54</v>
      </c>
    </row>
  </sheetData>
  <mergeCells count="2">
    <mergeCell ref="B20:P20"/>
    <mergeCell ref="B21:P21"/>
  </mergeCells>
  <printOptions/>
  <pageMargins left="0.75" right="0.75" top="1" bottom="1" header="0.5" footer="0.5"/>
  <pageSetup fitToHeight="1" fitToWidth="1" horizontalDpi="600" verticalDpi="600" orientation="landscape" scale="72" r:id="rId1"/>
  <headerFooter alignWithMargins="0">
    <oddHeader>&amp;C&amp;"Arial,Bold"&amp;12Acrolein Idling Emissions Data</oddHeader>
    <oddFooter>&amp;L&amp;9 78207/&amp;A
Appendix F-4&amp;CPage &amp;P of &amp;N&amp;R&amp;9&amp;D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workbookViewId="0" topLeftCell="C1">
      <selection activeCell="J7" sqref="J7"/>
    </sheetView>
  </sheetViews>
  <sheetFormatPr defaultColWidth="9.140625" defaultRowHeight="12.75"/>
  <cols>
    <col min="2" max="2" width="44.7109375" style="0" customWidth="1"/>
    <col min="3" max="3" width="16.28125" style="0" customWidth="1"/>
    <col min="4" max="4" width="11.421875" style="0" customWidth="1"/>
    <col min="5" max="5" width="7.8515625" style="0" customWidth="1"/>
    <col min="6" max="6" width="8.00390625" style="0" customWidth="1"/>
    <col min="7" max="7" width="20.00390625" style="0" customWidth="1"/>
    <col min="8" max="9" width="13.7109375" style="0" customWidth="1"/>
  </cols>
  <sheetData>
    <row r="1" spans="1:9" ht="12.75">
      <c r="A1" s="9" t="s">
        <v>5</v>
      </c>
      <c r="B1" s="9" t="s">
        <v>0</v>
      </c>
      <c r="C1" s="1" t="s">
        <v>14</v>
      </c>
      <c r="D1" s="1" t="s">
        <v>6</v>
      </c>
      <c r="E1" s="1" t="s">
        <v>1</v>
      </c>
      <c r="F1" s="1" t="s">
        <v>2</v>
      </c>
      <c r="G1" s="1" t="s">
        <v>7</v>
      </c>
      <c r="H1" s="1" t="s">
        <v>11</v>
      </c>
      <c r="I1" s="1" t="s">
        <v>16</v>
      </c>
    </row>
    <row r="2" spans="1:9" ht="14.25">
      <c r="A2" s="9"/>
      <c r="B2" s="9"/>
      <c r="C2" s="1"/>
      <c r="D2" s="1" t="s">
        <v>3</v>
      </c>
      <c r="E2" s="1" t="s">
        <v>4</v>
      </c>
      <c r="F2" s="1" t="s">
        <v>4</v>
      </c>
      <c r="G2" s="1" t="s">
        <v>8</v>
      </c>
      <c r="H2" s="1" t="s">
        <v>3</v>
      </c>
      <c r="I2" s="1" t="s">
        <v>17</v>
      </c>
    </row>
    <row r="3" spans="1:9" ht="12.75">
      <c r="A3" t="s">
        <v>12</v>
      </c>
      <c r="B3" s="2" t="s">
        <v>10</v>
      </c>
      <c r="C3" t="s">
        <v>18</v>
      </c>
      <c r="D3">
        <v>0.00029</v>
      </c>
      <c r="E3">
        <v>30</v>
      </c>
      <c r="F3">
        <v>20</v>
      </c>
      <c r="G3" s="4">
        <f>SQRT(E3^2+F3^2)/0.3048</f>
        <v>118.29236468057707</v>
      </c>
      <c r="H3">
        <v>0.19</v>
      </c>
      <c r="I3" s="5">
        <f>D3/H3</f>
        <v>0.0015263157894736842</v>
      </c>
    </row>
    <row r="4" spans="1:9" ht="12.75">
      <c r="A4" t="s">
        <v>13</v>
      </c>
      <c r="B4" s="2" t="s">
        <v>9</v>
      </c>
      <c r="C4" s="3" t="s">
        <v>15</v>
      </c>
      <c r="D4">
        <v>1E-05</v>
      </c>
      <c r="E4">
        <v>0</v>
      </c>
      <c r="F4">
        <v>70</v>
      </c>
      <c r="G4" s="4">
        <f>SQRT(E4^2+F4^2)/0.3048</f>
        <v>229.65879265091863</v>
      </c>
      <c r="H4">
        <v>0.06</v>
      </c>
      <c r="I4" s="5">
        <f>D4/H4</f>
        <v>0.0001666666666666667</v>
      </c>
    </row>
  </sheetData>
  <mergeCells count="2">
    <mergeCell ref="A1:A2"/>
    <mergeCell ref="B1:B2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&amp;C&amp;"Arial,Bold"&amp;12Acrolein Model Results
Idling Trains</oddHeader>
    <oddFooter>&amp;L78207/&amp;A
Appendix F-4&amp;C&amp;9Page &amp;P of &amp;N&amp;R&amp;9&amp;D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Kleinfelder,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2008-08-05T16:51:49Z</cp:lastPrinted>
  <dcterms:created xsi:type="dcterms:W3CDTF">2008-04-17T18:40:40Z</dcterms:created>
  <dcterms:modified xsi:type="dcterms:W3CDTF">2008-08-12T21:17:34Z</dcterms:modified>
  <cp:category/>
  <cp:version/>
  <cp:contentType/>
  <cp:contentStatus/>
</cp:coreProperties>
</file>