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70" windowHeight="9825" activeTab="0"/>
  </bookViews>
  <sheets>
    <sheet name="DPM-Idling Emissions Data" sheetId="1" r:id="rId1"/>
    <sheet name="DPM-Model Res - Idling Trains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<sst xmlns="http://schemas.openxmlformats.org/spreadsheetml/2006/main" count="51" uniqueCount="44">
  <si>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File Name</t>
  </si>
  <si>
    <t>X</t>
  </si>
  <si>
    <t>Y</t>
  </si>
  <si>
    <t>Calculated Risk</t>
  </si>
  <si>
    <r>
      <t>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</si>
  <si>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(m)</t>
  </si>
  <si>
    <t>(per million)</t>
  </si>
  <si>
    <t>Run #</t>
  </si>
  <si>
    <t>Max Result</t>
  </si>
  <si>
    <t>Exhaust Temp</t>
  </si>
  <si>
    <t>Stack Diameter</t>
  </si>
  <si>
    <t>Height</t>
  </si>
  <si>
    <t>ft</t>
  </si>
  <si>
    <t>in</t>
  </si>
  <si>
    <t>F</t>
  </si>
  <si>
    <t>Flow Rate</t>
  </si>
  <si>
    <t>cfm</t>
  </si>
  <si>
    <t>at</t>
  </si>
  <si>
    <t>RPM</t>
  </si>
  <si>
    <t>Idle Flow Rate</t>
  </si>
  <si>
    <t>g/bhp-hr</t>
  </si>
  <si>
    <t>DPM Emission Rate</t>
  </si>
  <si>
    <t>Idle Power</t>
  </si>
  <si>
    <t>bhp</t>
  </si>
  <si>
    <t>Idle Time/pass</t>
  </si>
  <si>
    <t>min</t>
  </si>
  <si>
    <t>Pass/day-train</t>
  </si>
  <si>
    <t>trains/day</t>
  </si>
  <si>
    <t>round trip</t>
  </si>
  <si>
    <t>day/yr</t>
  </si>
  <si>
    <t>6 days/week</t>
  </si>
  <si>
    <t>annual idling time</t>
  </si>
  <si>
    <t>hrs/day</t>
  </si>
  <si>
    <t>daily idle hrs</t>
  </si>
  <si>
    <t>idle hr/yr</t>
  </si>
  <si>
    <t>g/yr</t>
  </si>
  <si>
    <t>g/s (annualized)</t>
  </si>
  <si>
    <t>each way of travel</t>
  </si>
  <si>
    <t>Distance From Train</t>
  </si>
  <si>
    <t>(ft)</t>
  </si>
  <si>
    <t>NCRA_SR03-300_DPM_IDLE_ANN</t>
  </si>
  <si>
    <t>DPM Idling Emissions/yr</t>
  </si>
  <si>
    <t>DPM Idling Emissions/sec</t>
  </si>
  <si>
    <t>l/min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</si>
</sst>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0"/>
    <numFmt numFmtId="167" formatCode="0.000000"/>
    <numFmt numFmtId="168" formatCode="0.0000"/>
    <numFmt numFmtId="169" formatCode="0.0"/>
    <numFmt numFmtId="170" formatCode="0.000000000"/>
    <numFmt numFmtId="171" formatCode="0.00000000"/>
    <numFmt numFmtId="172" formatCode="#,##0.0000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31.140625" style="0" customWidth="1"/>
    <col min="3" max="3" width="10.28125" style="0" customWidth="1"/>
  </cols>
  <sheetData>
    <row r="2" spans="2:4" ht="12.75">
      <c r="B2" t="s">
        <v>9</v>
      </c>
      <c r="C2">
        <v>885</v>
      </c>
      <c r="D2" t="s">
        <v>14</v>
      </c>
    </row>
    <row r="3" spans="2:4" ht="12.75">
      <c r="B3" t="s">
        <v>10</v>
      </c>
      <c r="C3">
        <v>8</v>
      </c>
      <c r="D3" t="s">
        <v>13</v>
      </c>
    </row>
    <row r="4" spans="2:4" ht="12.75">
      <c r="B4" t="s">
        <v>11</v>
      </c>
      <c r="C4">
        <v>16.25</v>
      </c>
      <c r="D4" t="s">
        <v>12</v>
      </c>
    </row>
    <row r="5" spans="2:7" ht="12.75">
      <c r="B5" t="s">
        <v>15</v>
      </c>
      <c r="C5">
        <v>4410</v>
      </c>
      <c r="D5" t="s">
        <v>16</v>
      </c>
      <c r="E5" t="s">
        <v>17</v>
      </c>
      <c r="F5">
        <v>1800</v>
      </c>
      <c r="G5" t="s">
        <v>18</v>
      </c>
    </row>
    <row r="6" spans="2:7" ht="12.75">
      <c r="B6" t="s">
        <v>19</v>
      </c>
      <c r="C6">
        <f>F6*C5/F5</f>
        <v>1960</v>
      </c>
      <c r="D6" t="s">
        <v>16</v>
      </c>
      <c r="E6" t="s">
        <v>17</v>
      </c>
      <c r="F6">
        <v>800</v>
      </c>
      <c r="G6" t="s">
        <v>18</v>
      </c>
    </row>
    <row r="7" spans="2:7" ht="12.75">
      <c r="B7" t="s">
        <v>19</v>
      </c>
      <c r="C7">
        <f>C6*28.32</f>
        <v>55507.2</v>
      </c>
      <c r="D7" t="s">
        <v>43</v>
      </c>
      <c r="E7" t="s">
        <v>17</v>
      </c>
      <c r="F7">
        <f>F6</f>
        <v>800</v>
      </c>
      <c r="G7" t="s">
        <v>18</v>
      </c>
    </row>
    <row r="8" spans="2:4" ht="12.75">
      <c r="B8" t="s">
        <v>21</v>
      </c>
      <c r="C8">
        <v>0.07</v>
      </c>
      <c r="D8" t="s">
        <v>20</v>
      </c>
    </row>
    <row r="9" spans="2:4" ht="12.75">
      <c r="B9" t="s">
        <v>22</v>
      </c>
      <c r="C9">
        <v>67</v>
      </c>
      <c r="D9" t="s">
        <v>23</v>
      </c>
    </row>
    <row r="10" spans="2:4" ht="12.75">
      <c r="B10" t="s">
        <v>24</v>
      </c>
      <c r="C10">
        <v>15</v>
      </c>
      <c r="D10" t="s">
        <v>25</v>
      </c>
    </row>
    <row r="11" spans="2:4" ht="12.75">
      <c r="B11" t="s">
        <v>26</v>
      </c>
      <c r="C11">
        <v>1</v>
      </c>
      <c r="D11" t="s">
        <v>37</v>
      </c>
    </row>
    <row r="12" spans="2:4" ht="12.75">
      <c r="B12" t="s">
        <v>27</v>
      </c>
      <c r="C12">
        <v>6</v>
      </c>
      <c r="D12" t="s">
        <v>28</v>
      </c>
    </row>
    <row r="13" spans="2:4" ht="12.75">
      <c r="B13" t="s">
        <v>33</v>
      </c>
      <c r="C13">
        <f>C11*C12*C10/60</f>
        <v>1.5</v>
      </c>
      <c r="D13" t="s">
        <v>32</v>
      </c>
    </row>
    <row r="14" spans="2:4" ht="12.75">
      <c r="B14" t="s">
        <v>29</v>
      </c>
      <c r="C14">
        <v>312</v>
      </c>
      <c r="D14" t="s">
        <v>30</v>
      </c>
    </row>
    <row r="15" spans="2:4" ht="12.75">
      <c r="B15" t="s">
        <v>31</v>
      </c>
      <c r="C15">
        <f>C14*C13</f>
        <v>468</v>
      </c>
      <c r="D15" t="s">
        <v>34</v>
      </c>
    </row>
    <row r="16" spans="2:4" ht="12.75">
      <c r="B16" t="s">
        <v>41</v>
      </c>
      <c r="C16">
        <f>C8*C9*C15</f>
        <v>2194.92</v>
      </c>
      <c r="D16" t="s">
        <v>35</v>
      </c>
    </row>
    <row r="17" spans="2:4" ht="12.75">
      <c r="B17" t="s">
        <v>42</v>
      </c>
      <c r="C17">
        <f>C16/8760/3600</f>
        <v>6.960045662100457E-05</v>
      </c>
      <c r="D17" t="s">
        <v>36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&amp;C&amp;"Arial,Bold"&amp;12DPM  Idling Emissions Data</oddHeader>
    <oddFooter>&amp;L&amp;9 78207/&amp;A
Appendix F-3&amp;C&amp;9Page 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workbookViewId="0" topLeftCell="A1">
      <selection activeCell="A7" sqref="A7"/>
    </sheetView>
  </sheetViews>
  <sheetFormatPr defaultColWidth="9.140625" defaultRowHeight="12.75"/>
  <cols>
    <col min="2" max="2" width="44.7109375" style="0" customWidth="1"/>
    <col min="3" max="3" width="11.421875" style="0" customWidth="1"/>
    <col min="4" max="4" width="7.8515625" style="0" customWidth="1"/>
    <col min="5" max="5" width="8.00390625" style="0" customWidth="1"/>
    <col min="6" max="6" width="20.00390625" style="0" customWidth="1"/>
    <col min="7" max="7" width="13.7109375" style="0" customWidth="1"/>
  </cols>
  <sheetData>
    <row r="1" spans="1:7" ht="12.75">
      <c r="A1" s="4" t="s">
        <v>7</v>
      </c>
      <c r="B1" s="4" t="s">
        <v>0</v>
      </c>
      <c r="C1" s="1" t="s">
        <v>8</v>
      </c>
      <c r="D1" s="1" t="s">
        <v>1</v>
      </c>
      <c r="E1" s="1" t="s">
        <v>2</v>
      </c>
      <c r="F1" s="1" t="s">
        <v>38</v>
      </c>
      <c r="G1" s="1" t="s">
        <v>3</v>
      </c>
    </row>
    <row r="2" spans="1:7" ht="14.25">
      <c r="A2" s="4"/>
      <c r="B2" s="4"/>
      <c r="C2" s="1" t="s">
        <v>4</v>
      </c>
      <c r="D2" s="1" t="s">
        <v>5</v>
      </c>
      <c r="E2" s="1" t="s">
        <v>5</v>
      </c>
      <c r="F2" s="1" t="s">
        <v>39</v>
      </c>
      <c r="G2" s="1" t="s">
        <v>6</v>
      </c>
    </row>
    <row r="3" spans="1:7" ht="12.75">
      <c r="A3">
        <v>1</v>
      </c>
      <c r="B3" s="2" t="s">
        <v>40</v>
      </c>
      <c r="C3">
        <v>0.00649</v>
      </c>
      <c r="D3">
        <v>0</v>
      </c>
      <c r="E3">
        <v>150</v>
      </c>
      <c r="F3" s="3">
        <f>E3/0.3048</f>
        <v>492.1259842519685</v>
      </c>
      <c r="G3">
        <f>C3*300</f>
        <v>1.947</v>
      </c>
    </row>
  </sheetData>
  <mergeCells count="2">
    <mergeCell ref="A1:A2"/>
    <mergeCell ref="B1:B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&amp;C&amp;"Arial,Bold"&amp;12DPM Model Results
Idling Trains</oddHeader>
    <oddFooter>&amp;L&amp;9 78207/&amp;A
Appendix F-3&amp;C&amp;9Page &amp;P of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Kleinfelder,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2008-08-12T21:00:15Z</cp:lastPrinted>
  <dcterms:created xsi:type="dcterms:W3CDTF">2008-04-17T18:40:40Z</dcterms:created>
  <dcterms:modified xsi:type="dcterms:W3CDTF">2008-08-12T21:00:23Z</dcterms:modified>
  <cp:category/>
  <cp:version/>
  <cp:contentType/>
  <cp:contentStatus/>
</cp:coreProperties>
</file>